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'3кв'!$A$1:$E$48</definedName>
    <definedName name="_xlnm.Print_Area" localSheetId="3">'4кв'!$A$1:$E$47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1" i="27" l="1"/>
  <c r="E23" i="24"/>
  <c r="E22" i="24"/>
  <c r="E26" i="23"/>
  <c r="C12" i="27"/>
  <c r="C19" i="27"/>
  <c r="E27" i="25"/>
  <c r="E26" i="26"/>
  <c r="C17" i="27"/>
  <c r="C13" i="27"/>
  <c r="C8" i="27"/>
  <c r="C6" i="27"/>
  <c r="C25" i="27" l="1"/>
  <c r="C15" i="27"/>
  <c r="C9" i="27"/>
  <c r="E23" i="26"/>
  <c r="E22" i="26"/>
  <c r="B46" i="26" l="1"/>
  <c r="C20" i="27"/>
  <c r="E23" i="25" l="1"/>
  <c r="E22" i="25"/>
  <c r="E26" i="24"/>
  <c r="B46" i="24" s="1"/>
  <c r="B47" i="25" l="1"/>
  <c r="E23" i="23"/>
  <c r="E22" i="23"/>
  <c r="B46" i="23" s="1"/>
  <c r="B47" i="23" l="1"/>
  <c r="B43" i="24" s="1"/>
  <c r="B47" i="24" s="1"/>
  <c r="B44" i="25" s="1"/>
  <c r="B48" i="25" s="1"/>
  <c r="B43" i="26" s="1"/>
  <c r="B47" i="26" s="1"/>
</calcChain>
</file>

<file path=xl/sharedStrings.xml><?xml version="1.0" encoding="utf-8"?>
<sst xmlns="http://schemas.openxmlformats.org/spreadsheetml/2006/main" count="247" uniqueCount="91">
  <si>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</si>
  <si>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</si>
  <si>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</si>
  <si>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</si>
  <si>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</si>
  <si>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</si>
  <si>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</si>
  <si>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</si>
  <si>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</si>
  <si>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</si>
  <si>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</si>
  <si>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</si>
  <si>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</si>
  <si>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</si>
  <si>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</si>
  <si>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</si>
  <si>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</si>
  <si>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</si>
  <si>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</si>
  <si>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</si>
  <si>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</si>
  <si>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</si>
  <si>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</si>
  <si>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</si>
  <si>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</si>
  <si>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</si>
  <si>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</si>
  <si>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</si>
  <si>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</si>
  <si>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</si>
  <si>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</si>
  <si>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</si>
  <si>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</si>
  <si>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</si>
  <si>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</si>
  <si>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</si>
  <si>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</si>
  <si>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</si>
  <si>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</si>
  <si>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</si>
  <si>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</si>
  <si>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</si>
  <si>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</si>
  <si>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</si>
  <si>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Предъявлено населению 12118,95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</si>
  <si>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</si>
  <si>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</si>
  <si>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</si>
  <si>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 копеек.</t>
  </si>
  <si>
    <t>Исполнитель - ООО ЖКХ "Локомотив", в лице директора  Бовкун А.А.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</si>
  <si>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</si>
  <si>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</si>
  <si>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</si>
  <si>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</si>
  <si>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</si>
  <si>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</si>
  <si>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семь тысяч двести двадцать   шесть рублей 95 копеек.</t>
  </si>
  <si>
    <t>ремонт цоколя (смета)</t>
  </si>
  <si>
    <t>сентябрь</t>
  </si>
  <si>
    <t xml:space="preserve">           2. Всего за период с "01" 07 2023 г. по "30" 09 2023 г. выполнено работ (оказано услуг) на общую сумму двадцать тысяч четыре рубля 15 копеек.</t>
  </si>
  <si>
    <t>Предъявлено населению 13558,98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</si>
  <si>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</si>
  <si>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</si>
  <si>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</si>
  <si>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</si>
  <si>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</si>
  <si>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</si>
  <si>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</si>
  <si>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</si>
  <si>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</si>
  <si>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</si>
  <si>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</si>
  <si>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</si>
  <si>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</si>
  <si>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</si>
  <si>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</si>
  <si>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</si>
  <si>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</si>
  <si>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</si>
  <si>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</si>
  <si>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</si>
  <si>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</si>
  <si>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</si>
  <si>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</si>
  <si>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</si>
  <si>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</si>
  <si>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</si>
  <si>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восемь тысяч восемьдесят один рубль 53 копейки.</t>
  </si>
  <si>
    <t>по ж.д. ул. Юбилейная, д. 31</t>
  </si>
  <si>
    <t>Начислено всего 51355,86</t>
  </si>
  <si>
    <t xml:space="preserve">   * Ремонт цоколя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</si>
</sst>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0" zoomScaleSheetLayoutView="100" workbookViewId="0">
      <selection activeCell="E22" sqref="E22:E2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2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45</v>
      </c>
      <c r="B3" s="50"/>
      <c r="C3" s="50"/>
      <c r="D3" s="50"/>
      <c r="E3" s="50"/>
    </row>
    <row r="4" spans="1:5" s="1" customFormat="1" ht="15.75" x14ac:dyDescent="0.25">
      <c r="A4" s="24" t="s">
        <v>13</v>
      </c>
      <c r="B4" s="25"/>
      <c r="C4" s="25"/>
      <c r="D4" s="51" t="s">
        <v>46</v>
      </c>
      <c r="E4" s="51"/>
    </row>
    <row r="5" spans="1:5" x14ac:dyDescent="0.25">
      <c r="A5" s="28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43</v>
      </c>
      <c r="B22" s="8" t="s">
        <v>42</v>
      </c>
      <c r="C22" s="3" t="s">
        <v>4</v>
      </c>
      <c r="D22" s="3">
        <v>6.98</v>
      </c>
      <c r="E22" s="7">
        <f>D22*F20*3</f>
        <v>4696.8420000000006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3.76</v>
      </c>
      <c r="E23" s="7">
        <f>D23*F20*3</f>
        <v>2530.1039999999998</v>
      </c>
    </row>
    <row r="24" spans="1:7" ht="16.5" customHeight="1" x14ac:dyDescent="0.25">
      <c r="A24" s="6" t="s">
        <v>32</v>
      </c>
      <c r="B24" s="8" t="s">
        <v>33</v>
      </c>
      <c r="C24" s="3" t="s">
        <v>34</v>
      </c>
      <c r="D24" s="21"/>
      <c r="E24" s="7">
        <v>188.39</v>
      </c>
    </row>
    <row r="25" spans="1:7" ht="15.75" x14ac:dyDescent="0.25">
      <c r="A25" s="23"/>
      <c r="B25" s="14"/>
      <c r="C25" s="15"/>
      <c r="D25" s="22"/>
      <c r="E25" s="16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7415.3360000000002</v>
      </c>
    </row>
    <row r="28" spans="1:7" ht="28.5" customHeight="1" x14ac:dyDescent="0.25">
      <c r="A28" s="38" t="s">
        <v>48</v>
      </c>
      <c r="B28" s="38"/>
      <c r="C28" s="38"/>
      <c r="D28" s="38"/>
      <c r="E28" s="38"/>
    </row>
    <row r="29" spans="1:7" ht="28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30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49</v>
      </c>
      <c r="B35" s="41"/>
      <c r="C35" s="41"/>
      <c r="D35" s="41"/>
      <c r="E35" s="41"/>
    </row>
    <row r="36" spans="1:5" x14ac:dyDescent="0.25">
      <c r="B36" s="36" t="s">
        <v>19</v>
      </c>
      <c r="C36" s="36"/>
      <c r="D36" s="36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1" t="s">
        <v>31</v>
      </c>
      <c r="B38" s="41"/>
      <c r="C38" s="41"/>
      <c r="D38" s="41"/>
      <c r="E38" s="41"/>
    </row>
    <row r="39" spans="1:5" x14ac:dyDescent="0.25">
      <c r="B39" s="36" t="s">
        <v>19</v>
      </c>
      <c r="C39" s="36"/>
      <c r="D39" s="36"/>
      <c r="E39" s="5" t="s">
        <v>6</v>
      </c>
    </row>
    <row r="41" spans="1:5" x14ac:dyDescent="0.25">
      <c r="A41" s="2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7">
        <v>-714.34</v>
      </c>
    </row>
    <row r="44" spans="1:5" ht="15.75" x14ac:dyDescent="0.25">
      <c r="A44" s="26" t="s">
        <v>44</v>
      </c>
      <c r="B44" s="18"/>
    </row>
    <row r="45" spans="1:5" x14ac:dyDescent="0.25">
      <c r="A45" s="2" t="s">
        <v>36</v>
      </c>
      <c r="B45" s="19">
        <v>9085.7999999999993</v>
      </c>
    </row>
    <row r="46" spans="1:5" ht="30" x14ac:dyDescent="0.25">
      <c r="A46" s="26" t="s">
        <v>38</v>
      </c>
      <c r="B46" s="19">
        <f>E26</f>
        <v>7415.3360000000002</v>
      </c>
    </row>
    <row r="47" spans="1:5" x14ac:dyDescent="0.25">
      <c r="A47" s="13" t="s">
        <v>37</v>
      </c>
      <c r="B47" s="17">
        <f>B43+B45-B46</f>
        <v>956.12399999999889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0" zoomScaleSheetLayoutView="100" workbookViewId="0">
      <selection activeCell="E24" sqref="E2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2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50</v>
      </c>
      <c r="B3" s="50"/>
      <c r="C3" s="50"/>
      <c r="D3" s="50"/>
      <c r="E3" s="50"/>
    </row>
    <row r="4" spans="1:5" s="1" customFormat="1" ht="15.75" x14ac:dyDescent="0.25">
      <c r="A4" s="24" t="s">
        <v>13</v>
      </c>
      <c r="B4" s="25"/>
      <c r="C4" s="25"/>
      <c r="D4" s="51" t="s">
        <v>51</v>
      </c>
      <c r="E4" s="51"/>
    </row>
    <row r="5" spans="1:5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43</v>
      </c>
      <c r="B22" s="8" t="s">
        <v>42</v>
      </c>
      <c r="C22" s="3" t="s">
        <v>4</v>
      </c>
      <c r="D22" s="3">
        <v>6.98</v>
      </c>
      <c r="E22" s="7">
        <f>D22*F20*3</f>
        <v>4696.8420000000006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3.76</v>
      </c>
      <c r="E23" s="7">
        <f>D23*F20*3</f>
        <v>2530.1039999999998</v>
      </c>
    </row>
    <row r="24" spans="1:7" ht="16.5" customHeight="1" x14ac:dyDescent="0.25">
      <c r="A24" s="6" t="s">
        <v>32</v>
      </c>
      <c r="B24" s="8" t="s">
        <v>52</v>
      </c>
      <c r="C24" s="3" t="s">
        <v>34</v>
      </c>
      <c r="D24" s="21"/>
      <c r="E24" s="7">
        <v>0</v>
      </c>
    </row>
    <row r="25" spans="1:7" ht="15.75" x14ac:dyDescent="0.25">
      <c r="A25" s="23"/>
      <c r="B25" s="14"/>
      <c r="C25" s="15"/>
      <c r="D25" s="22"/>
      <c r="E25" s="16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7226.9459999999999</v>
      </c>
    </row>
    <row r="28" spans="1:7" ht="28.5" customHeight="1" x14ac:dyDescent="0.25">
      <c r="A28" s="38" t="s">
        <v>56</v>
      </c>
      <c r="B28" s="38"/>
      <c r="C28" s="38"/>
      <c r="D28" s="38"/>
      <c r="E28" s="38"/>
    </row>
    <row r="29" spans="1:7" ht="28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30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49</v>
      </c>
      <c r="B35" s="41"/>
      <c r="C35" s="41"/>
      <c r="D35" s="41"/>
      <c r="E35" s="41"/>
    </row>
    <row r="36" spans="1:5" x14ac:dyDescent="0.25">
      <c r="B36" s="36" t="s">
        <v>19</v>
      </c>
      <c r="C36" s="36"/>
      <c r="D36" s="36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1" t="s">
        <v>31</v>
      </c>
      <c r="B38" s="41"/>
      <c r="C38" s="41"/>
      <c r="D38" s="41"/>
      <c r="E38" s="41"/>
    </row>
    <row r="39" spans="1:5" x14ac:dyDescent="0.25">
      <c r="B39" s="36" t="s">
        <v>19</v>
      </c>
      <c r="C39" s="36"/>
      <c r="D39" s="36"/>
      <c r="E39" s="5" t="s">
        <v>6</v>
      </c>
    </row>
    <row r="41" spans="1:5" x14ac:dyDescent="0.25">
      <c r="A41" s="2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7">
        <f>'1КВ'!B47</f>
        <v>956.12399999999889</v>
      </c>
    </row>
    <row r="44" spans="1:5" ht="15.75" x14ac:dyDescent="0.25">
      <c r="A44" s="29" t="s">
        <v>44</v>
      </c>
      <c r="B44" s="18"/>
    </row>
    <row r="45" spans="1:5" x14ac:dyDescent="0.25">
      <c r="A45" s="2" t="s">
        <v>36</v>
      </c>
      <c r="B45" s="19">
        <v>10126.75</v>
      </c>
    </row>
    <row r="46" spans="1:5" ht="30" x14ac:dyDescent="0.25">
      <c r="A46" s="29" t="s">
        <v>38</v>
      </c>
      <c r="B46" s="19">
        <f>E26</f>
        <v>7226.9459999999999</v>
      </c>
    </row>
    <row r="47" spans="1:5" x14ac:dyDescent="0.25">
      <c r="A47" s="13" t="s">
        <v>37</v>
      </c>
      <c r="B47" s="17">
        <f>B43+B45-B46</f>
        <v>3855.9279999999999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E23" sqref="E23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2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53</v>
      </c>
      <c r="B3" s="50"/>
      <c r="C3" s="50"/>
      <c r="D3" s="50"/>
      <c r="E3" s="50"/>
    </row>
    <row r="4" spans="1:5" s="1" customFormat="1" ht="15.75" x14ac:dyDescent="0.25">
      <c r="A4" s="24" t="s">
        <v>13</v>
      </c>
      <c r="B4" s="25"/>
      <c r="C4" s="25"/>
      <c r="D4" s="51" t="s">
        <v>54</v>
      </c>
      <c r="E4" s="51"/>
    </row>
    <row r="5" spans="1:5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55</v>
      </c>
      <c r="C24" s="3" t="s">
        <v>34</v>
      </c>
      <c r="D24" s="21"/>
      <c r="E24" s="7">
        <v>0</v>
      </c>
    </row>
    <row r="25" spans="1:7" ht="15.75" x14ac:dyDescent="0.25">
      <c r="A25" s="23" t="s">
        <v>57</v>
      </c>
      <c r="B25" s="14" t="s">
        <v>58</v>
      </c>
      <c r="C25" s="15" t="s">
        <v>34</v>
      </c>
      <c r="D25" s="22"/>
      <c r="E25" s="16">
        <v>11922.62</v>
      </c>
    </row>
    <row r="26" spans="1:7" ht="15.75" x14ac:dyDescent="0.25">
      <c r="A26" s="35"/>
      <c r="B26" s="14"/>
      <c r="C26" s="15"/>
      <c r="D26" s="22"/>
      <c r="E26" s="16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20004.149000000001</v>
      </c>
    </row>
    <row r="29" spans="1:7" ht="28.5" customHeight="1" x14ac:dyDescent="0.25">
      <c r="A29" s="38" t="s">
        <v>59</v>
      </c>
      <c r="B29" s="38"/>
      <c r="C29" s="38"/>
      <c r="D29" s="38"/>
      <c r="E29" s="38"/>
    </row>
    <row r="30" spans="1:7" ht="28.5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0" customHeight="1" x14ac:dyDescent="0.25">
      <c r="A32" s="39" t="s">
        <v>30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9" t="s">
        <v>18</v>
      </c>
      <c r="B35" s="39"/>
      <c r="C35" s="39"/>
      <c r="D35" s="39"/>
      <c r="E35" s="39"/>
    </row>
    <row r="36" spans="1:5" x14ac:dyDescent="0.25">
      <c r="A36" s="41" t="s">
        <v>49</v>
      </c>
      <c r="B36" s="41"/>
      <c r="C36" s="41"/>
      <c r="D36" s="41"/>
      <c r="E36" s="41"/>
    </row>
    <row r="37" spans="1:5" x14ac:dyDescent="0.25">
      <c r="B37" s="36" t="s">
        <v>19</v>
      </c>
      <c r="C37" s="36"/>
      <c r="D37" s="36"/>
      <c r="E37" s="5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41" t="s">
        <v>31</v>
      </c>
      <c r="B39" s="41"/>
      <c r="C39" s="41"/>
      <c r="D39" s="41"/>
      <c r="E39" s="41"/>
    </row>
    <row r="40" spans="1:5" x14ac:dyDescent="0.25">
      <c r="B40" s="36" t="s">
        <v>19</v>
      </c>
      <c r="C40" s="36"/>
      <c r="D40" s="36"/>
      <c r="E40" s="5" t="s">
        <v>6</v>
      </c>
    </row>
    <row r="42" spans="1:5" x14ac:dyDescent="0.25">
      <c r="A42" s="2" t="s">
        <v>39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7">
        <f>'2кв'!B47</f>
        <v>3855.9279999999999</v>
      </c>
    </row>
    <row r="45" spans="1:5" ht="15.75" x14ac:dyDescent="0.25">
      <c r="A45" s="29" t="s">
        <v>60</v>
      </c>
      <c r="B45" s="18"/>
    </row>
    <row r="46" spans="1:5" x14ac:dyDescent="0.25">
      <c r="A46" s="2" t="s">
        <v>36</v>
      </c>
      <c r="B46" s="19">
        <v>17591.59</v>
      </c>
    </row>
    <row r="47" spans="1:5" ht="18.75" customHeight="1" x14ac:dyDescent="0.25">
      <c r="A47" s="29" t="s">
        <v>38</v>
      </c>
      <c r="B47" s="19">
        <f>E27</f>
        <v>20004.149000000001</v>
      </c>
    </row>
    <row r="48" spans="1:5" x14ac:dyDescent="0.25">
      <c r="A48" s="13" t="s">
        <v>37</v>
      </c>
      <c r="B48" s="17">
        <f>B44+B46-B47</f>
        <v>1443.3689999999988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31" zoomScaleSheetLayoutView="100" workbookViewId="0">
      <selection activeCell="E22" sqref="E22:E24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2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84</v>
      </c>
      <c r="B3" s="50"/>
      <c r="C3" s="50"/>
      <c r="D3" s="50"/>
      <c r="E3" s="50"/>
    </row>
    <row r="4" spans="1:5" s="1" customFormat="1" ht="15.75" x14ac:dyDescent="0.25">
      <c r="A4" s="24" t="s">
        <v>13</v>
      </c>
      <c r="B4" s="25"/>
      <c r="C4" s="25"/>
      <c r="D4" s="78"/>
      <c r="E4" s="79" t="s">
        <v>85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9" t="s">
        <v>26</v>
      </c>
      <c r="B9" s="39"/>
      <c r="C9" s="39"/>
      <c r="D9" s="39"/>
      <c r="E9" s="39"/>
    </row>
    <row r="10" spans="1:5" ht="24.7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47</v>
      </c>
      <c r="B15" s="39"/>
      <c r="C15" s="39"/>
      <c r="D15" s="39"/>
      <c r="E15" s="39"/>
    </row>
    <row r="16" spans="1:5" x14ac:dyDescent="0.25">
      <c r="A16" s="42" t="s">
        <v>16</v>
      </c>
      <c r="B16" s="45"/>
      <c r="C16" s="45"/>
      <c r="D16" s="45"/>
      <c r="E16" s="45"/>
    </row>
    <row r="17" spans="1:7" ht="32.25" customHeight="1" x14ac:dyDescent="0.25">
      <c r="A17" s="39" t="s">
        <v>17</v>
      </c>
      <c r="B17" s="39"/>
      <c r="C17" s="39"/>
      <c r="D17" s="39"/>
      <c r="E17" s="39"/>
    </row>
    <row r="18" spans="1:7" ht="62.25" customHeight="1" x14ac:dyDescent="0.25">
      <c r="A18" s="39" t="s">
        <v>28</v>
      </c>
      <c r="B18" s="39"/>
      <c r="C18" s="39"/>
      <c r="D18" s="39"/>
      <c r="E18" s="39"/>
    </row>
    <row r="19" spans="1:7" ht="31.5" customHeight="1" x14ac:dyDescent="0.25">
      <c r="A19" s="37" t="s">
        <v>29</v>
      </c>
      <c r="B19" s="37"/>
      <c r="C19" s="37"/>
      <c r="D19" s="37"/>
      <c r="E19" s="37"/>
    </row>
    <row r="20" spans="1:7" x14ac:dyDescent="0.25">
      <c r="A20" s="37"/>
      <c r="B20" s="37"/>
      <c r="C20" s="37"/>
      <c r="D20" s="37"/>
      <c r="E20" s="37"/>
      <c r="F20" s="2">
        <v>224.3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43</v>
      </c>
      <c r="B22" s="8" t="s">
        <v>42</v>
      </c>
      <c r="C22" s="3" t="s">
        <v>4</v>
      </c>
      <c r="D22" s="3">
        <v>7.8</v>
      </c>
      <c r="E22" s="7">
        <f>D22*F20*3</f>
        <v>5248.62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4.21</v>
      </c>
      <c r="E23" s="7">
        <f>D23*F20*3</f>
        <v>2832.9090000000001</v>
      </c>
    </row>
    <row r="24" spans="1:7" ht="16.5" customHeight="1" x14ac:dyDescent="0.25">
      <c r="A24" s="6" t="s">
        <v>32</v>
      </c>
      <c r="B24" s="8" t="s">
        <v>86</v>
      </c>
      <c r="C24" s="3" t="s">
        <v>34</v>
      </c>
      <c r="D24" s="21"/>
      <c r="E24" s="7">
        <v>0</v>
      </c>
    </row>
    <row r="25" spans="1:7" ht="15.75" x14ac:dyDescent="0.25">
      <c r="A25" s="35"/>
      <c r="B25" s="14"/>
      <c r="C25" s="15"/>
      <c r="D25" s="22"/>
      <c r="E25" s="16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8081.5290000000005</v>
      </c>
    </row>
    <row r="28" spans="1:7" ht="28.5" customHeight="1" x14ac:dyDescent="0.25">
      <c r="A28" s="38" t="s">
        <v>87</v>
      </c>
      <c r="B28" s="38"/>
      <c r="C28" s="38"/>
      <c r="D28" s="38"/>
      <c r="E28" s="38"/>
    </row>
    <row r="29" spans="1:7" ht="28.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30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1" t="s">
        <v>49</v>
      </c>
      <c r="B35" s="41"/>
      <c r="C35" s="41"/>
      <c r="D35" s="41"/>
      <c r="E35" s="41"/>
    </row>
    <row r="36" spans="1:5" x14ac:dyDescent="0.25">
      <c r="B36" s="36" t="s">
        <v>19</v>
      </c>
      <c r="C36" s="36"/>
      <c r="D36" s="36"/>
      <c r="E36" s="5" t="s">
        <v>6</v>
      </c>
    </row>
    <row r="37" spans="1:5" x14ac:dyDescent="0.25">
      <c r="A37" s="33"/>
      <c r="B37" s="33"/>
      <c r="C37" s="33"/>
      <c r="D37" s="33"/>
      <c r="E37" s="33"/>
    </row>
    <row r="38" spans="1:5" x14ac:dyDescent="0.25">
      <c r="A38" s="41" t="s">
        <v>31</v>
      </c>
      <c r="B38" s="41"/>
      <c r="C38" s="41"/>
      <c r="D38" s="41"/>
      <c r="E38" s="41"/>
    </row>
    <row r="39" spans="1:5" x14ac:dyDescent="0.25">
      <c r="B39" s="36" t="s">
        <v>19</v>
      </c>
      <c r="C39" s="36"/>
      <c r="D39" s="36"/>
      <c r="E39" s="5" t="s">
        <v>6</v>
      </c>
    </row>
    <row r="41" spans="1:5" x14ac:dyDescent="0.25">
      <c r="A41" s="2" t="s">
        <v>39</v>
      </c>
    </row>
    <row r="42" spans="1:5" x14ac:dyDescent="0.25">
      <c r="A42" s="13" t="s">
        <v>35</v>
      </c>
    </row>
    <row r="43" spans="1:5" x14ac:dyDescent="0.25">
      <c r="A43" s="2" t="s">
        <v>41</v>
      </c>
      <c r="B43" s="17">
        <f>'3кв'!B48</f>
        <v>1443.3689999999988</v>
      </c>
    </row>
    <row r="44" spans="1:5" ht="15.75" x14ac:dyDescent="0.25">
      <c r="A44" s="32" t="s">
        <v>60</v>
      </c>
      <c r="B44" s="18"/>
    </row>
    <row r="45" spans="1:5" x14ac:dyDescent="0.25">
      <c r="A45" s="2" t="s">
        <v>36</v>
      </c>
      <c r="B45" s="19">
        <v>15778.81</v>
      </c>
    </row>
    <row r="46" spans="1:5" ht="18.75" customHeight="1" x14ac:dyDescent="0.25">
      <c r="A46" s="32" t="s">
        <v>38</v>
      </c>
      <c r="B46" s="19">
        <f>E26</f>
        <v>8081.5290000000005</v>
      </c>
    </row>
    <row r="47" spans="1:5" x14ac:dyDescent="0.25">
      <c r="A47" s="13" t="s">
        <v>37</v>
      </c>
      <c r="B47" s="17">
        <f>B43+B45-B46</f>
        <v>9140.649999999996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4" zoomScaleSheetLayoutView="100" workbookViewId="0">
      <selection activeCell="D19" sqref="D19:E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61</v>
      </c>
      <c r="B1" s="52"/>
      <c r="C1" s="52"/>
      <c r="D1" s="53"/>
    </row>
    <row r="2" spans="1:5" ht="15.75" x14ac:dyDescent="0.25">
      <c r="A2" s="54" t="s">
        <v>62</v>
      </c>
      <c r="B2" s="54"/>
      <c r="C2" s="54"/>
      <c r="D2" s="18"/>
    </row>
    <row r="3" spans="1:5" ht="15.75" x14ac:dyDescent="0.25">
      <c r="A3" s="54" t="s">
        <v>63</v>
      </c>
      <c r="B3" s="54"/>
      <c r="C3" s="54"/>
      <c r="D3" s="18"/>
    </row>
    <row r="4" spans="1:5" ht="15.75" x14ac:dyDescent="0.25">
      <c r="A4" s="52" t="s">
        <v>88</v>
      </c>
      <c r="B4" s="52"/>
      <c r="C4" s="52"/>
      <c r="D4" s="53"/>
    </row>
    <row r="5" spans="1:5" ht="15.75" x14ac:dyDescent="0.25">
      <c r="A5" s="55"/>
      <c r="B5" s="55"/>
      <c r="C5" s="55"/>
      <c r="D5" s="1"/>
    </row>
    <row r="6" spans="1:5" ht="15.75" x14ac:dyDescent="0.25">
      <c r="A6" s="18"/>
      <c r="B6" s="56" t="s">
        <v>64</v>
      </c>
      <c r="C6" s="57">
        <f>'1КВ'!B43</f>
        <v>-714.34</v>
      </c>
      <c r="D6" s="58"/>
    </row>
    <row r="7" spans="1:5" ht="15.75" x14ac:dyDescent="0.25">
      <c r="A7" s="59" t="s">
        <v>65</v>
      </c>
      <c r="B7" s="56" t="s">
        <v>89</v>
      </c>
      <c r="C7" s="57"/>
      <c r="D7" s="58"/>
    </row>
    <row r="8" spans="1:5" ht="15.75" x14ac:dyDescent="0.25">
      <c r="B8" s="60" t="s">
        <v>66</v>
      </c>
      <c r="C8" s="61">
        <f>'1КВ'!B45+'2кв'!B45+'3кв'!B46+'4кв'!B45</f>
        <v>52582.95</v>
      </c>
      <c r="D8" s="62"/>
    </row>
    <row r="9" spans="1:5" ht="15.75" x14ac:dyDescent="0.25">
      <c r="A9" s="25"/>
      <c r="B9" s="60" t="s">
        <v>67</v>
      </c>
      <c r="C9" s="63">
        <f>SUM(C8:C8)</f>
        <v>52582.95</v>
      </c>
      <c r="D9" s="58"/>
    </row>
    <row r="10" spans="1:5" ht="15.75" x14ac:dyDescent="0.25">
      <c r="A10" s="1"/>
      <c r="B10" s="64"/>
      <c r="C10" s="65"/>
      <c r="D10" s="66"/>
    </row>
    <row r="11" spans="1:5" ht="15.75" x14ac:dyDescent="0.25">
      <c r="A11" s="67" t="s">
        <v>68</v>
      </c>
      <c r="B11" s="20" t="s">
        <v>69</v>
      </c>
      <c r="C11" s="61">
        <f>'1КВ'!E22+'2кв'!E22+'3кв'!E22+'4кв'!E22</f>
        <v>19890.923999999999</v>
      </c>
      <c r="D11" s="66"/>
    </row>
    <row r="12" spans="1:5" ht="15.75" x14ac:dyDescent="0.25">
      <c r="A12" s="67"/>
      <c r="B12" s="6" t="s">
        <v>40</v>
      </c>
      <c r="C12" s="61">
        <f>'1КВ'!E23+'2кв'!E23+'3кв'!E23+'4кв'!E23</f>
        <v>10726.026</v>
      </c>
      <c r="D12" s="66"/>
    </row>
    <row r="13" spans="1:5" ht="15.75" x14ac:dyDescent="0.25">
      <c r="A13" s="1"/>
      <c r="B13" s="6" t="s">
        <v>32</v>
      </c>
      <c r="C13" s="61">
        <f>'1КВ'!E24+'2кв'!E24+'3кв'!E24+'4кв'!E24</f>
        <v>188.39</v>
      </c>
      <c r="D13" s="66"/>
      <c r="E13" s="68"/>
    </row>
    <row r="14" spans="1:5" ht="15.75" x14ac:dyDescent="0.25">
      <c r="A14" s="67"/>
      <c r="B14" s="69" t="s">
        <v>70</v>
      </c>
      <c r="C14" s="61">
        <v>0</v>
      </c>
      <c r="D14" s="66"/>
    </row>
    <row r="15" spans="1:5" ht="15.75" x14ac:dyDescent="0.25">
      <c r="A15" s="67"/>
      <c r="B15" s="70" t="s">
        <v>71</v>
      </c>
      <c r="C15" s="61">
        <f>SUM(C17:C18)</f>
        <v>11922.62</v>
      </c>
      <c r="D15" s="66"/>
    </row>
    <row r="16" spans="1:5" ht="15.75" x14ac:dyDescent="0.25">
      <c r="A16" s="67"/>
      <c r="B16" s="70" t="s">
        <v>72</v>
      </c>
      <c r="C16" s="61"/>
      <c r="D16" s="66"/>
    </row>
    <row r="17" spans="1:5" ht="15.75" x14ac:dyDescent="0.25">
      <c r="A17" s="67"/>
      <c r="B17" s="23" t="s">
        <v>90</v>
      </c>
      <c r="C17" s="61">
        <f>'3кв'!E25</f>
        <v>11922.62</v>
      </c>
      <c r="D17" s="66"/>
    </row>
    <row r="18" spans="1:5" ht="15.75" x14ac:dyDescent="0.25">
      <c r="A18" s="67"/>
      <c r="B18" s="70"/>
      <c r="C18" s="61"/>
      <c r="D18" s="66"/>
    </row>
    <row r="19" spans="1:5" ht="15.75" x14ac:dyDescent="0.25">
      <c r="A19" s="1"/>
      <c r="B19" s="71" t="s">
        <v>73</v>
      </c>
      <c r="C19" s="63">
        <f>SUM(C11:C15)</f>
        <v>42727.96</v>
      </c>
      <c r="D19" s="66"/>
      <c r="E19" s="68"/>
    </row>
    <row r="20" spans="1:5" ht="15.75" x14ac:dyDescent="0.25">
      <c r="A20" s="1"/>
      <c r="B20" s="72" t="s">
        <v>74</v>
      </c>
      <c r="C20" s="63">
        <f>C6+C9-C19</f>
        <v>9140.6500000000015</v>
      </c>
      <c r="D20" s="66"/>
    </row>
    <row r="21" spans="1:5" ht="15.75" x14ac:dyDescent="0.25">
      <c r="A21" s="1"/>
      <c r="B21" s="59"/>
      <c r="C21" s="59"/>
      <c r="D21" s="66"/>
    </row>
    <row r="22" spans="1:5" ht="15.75" x14ac:dyDescent="0.25">
      <c r="A22" s="1"/>
      <c r="B22" s="73" t="s">
        <v>75</v>
      </c>
      <c r="C22" s="73"/>
      <c r="D22" s="66"/>
    </row>
    <row r="23" spans="1:5" ht="15.75" x14ac:dyDescent="0.25">
      <c r="A23" s="1"/>
      <c r="B23" s="73" t="s">
        <v>76</v>
      </c>
      <c r="C23" s="74">
        <v>32772.68</v>
      </c>
      <c r="D23" s="66"/>
    </row>
    <row r="24" spans="1:5" ht="15.75" x14ac:dyDescent="0.25">
      <c r="A24" s="1"/>
      <c r="B24" s="75" t="s">
        <v>77</v>
      </c>
      <c r="C24" s="76">
        <v>31545.59</v>
      </c>
      <c r="D24" s="66"/>
    </row>
    <row r="25" spans="1:5" ht="15.75" x14ac:dyDescent="0.25">
      <c r="A25" s="1"/>
      <c r="B25" s="73" t="s">
        <v>78</v>
      </c>
      <c r="C25" s="74">
        <f>C24-C23</f>
        <v>-1227.0900000000001</v>
      </c>
      <c r="D25" s="66"/>
    </row>
    <row r="26" spans="1:5" ht="15.75" x14ac:dyDescent="0.25">
      <c r="A26" s="1"/>
      <c r="B26" s="59"/>
      <c r="C26" s="77"/>
      <c r="D26" s="66"/>
    </row>
    <row r="27" spans="1:5" ht="15.75" x14ac:dyDescent="0.25">
      <c r="A27" s="1"/>
      <c r="B27" s="59"/>
      <c r="C27" s="59"/>
      <c r="D27" s="66"/>
    </row>
    <row r="28" spans="1:5" ht="15.75" x14ac:dyDescent="0.25">
      <c r="A28" s="1"/>
      <c r="B28" s="59"/>
      <c r="C28" s="59"/>
      <c r="D28" s="66"/>
    </row>
    <row r="29" spans="1:5" ht="15.75" x14ac:dyDescent="0.25">
      <c r="A29" s="1"/>
      <c r="B29" s="59"/>
      <c r="C29" s="59"/>
      <c r="D29" s="66"/>
    </row>
    <row r="30" spans="1:5" ht="15.75" x14ac:dyDescent="0.25">
      <c r="A30" s="1" t="s">
        <v>79</v>
      </c>
      <c r="B30" s="59" t="s">
        <v>80</v>
      </c>
      <c r="C30" s="59"/>
      <c r="D30" s="66"/>
    </row>
    <row r="31" spans="1:5" ht="15.75" x14ac:dyDescent="0.25">
      <c r="A31" s="1"/>
      <c r="B31" s="59" t="s">
        <v>81</v>
      </c>
      <c r="C31" s="59"/>
      <c r="D31" s="66"/>
    </row>
    <row r="32" spans="1:5" ht="15.75" x14ac:dyDescent="0.25">
      <c r="A32" s="1"/>
      <c r="B32" s="59" t="s">
        <v>82</v>
      </c>
      <c r="C32" s="59"/>
      <c r="D32" s="66"/>
    </row>
    <row r="33" spans="1:4" ht="15.75" x14ac:dyDescent="0.25">
      <c r="A33" s="1"/>
      <c r="B33" s="59"/>
      <c r="C33" s="59"/>
      <c r="D33" s="66"/>
    </row>
    <row r="34" spans="1:4" ht="15.75" x14ac:dyDescent="0.25">
      <c r="A34" s="1"/>
      <c r="B34" s="59"/>
      <c r="C34" s="59"/>
      <c r="D34" s="66"/>
    </row>
    <row r="35" spans="1:4" ht="15.75" x14ac:dyDescent="0.25">
      <c r="A35" s="1"/>
      <c r="B35" s="59" t="s">
        <v>83</v>
      </c>
      <c r="C35" s="59"/>
      <c r="D35" s="66"/>
    </row>
    <row r="36" spans="1:4" ht="15.75" x14ac:dyDescent="0.25">
      <c r="A36" s="1"/>
      <c r="B36" s="59"/>
      <c r="C36" s="59"/>
      <c r="D36" s="66"/>
    </row>
    <row r="37" spans="1:4" ht="15.75" x14ac:dyDescent="0.25">
      <c r="A37" s="1"/>
      <c r="B37" s="59"/>
      <c r="C37" s="59"/>
      <c r="D37" s="66"/>
    </row>
    <row r="38" spans="1:4" ht="15.75" x14ac:dyDescent="0.25">
      <c r="A38" s="1"/>
      <c r="B38" s="59"/>
      <c r="C38" s="59"/>
      <c r="D38" s="66"/>
    </row>
    <row r="39" spans="1:4" ht="15.75" x14ac:dyDescent="0.25">
      <c r="A39" s="1"/>
      <c r="B39" s="59"/>
      <c r="C39" s="59"/>
      <c r="D39" s="6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2024-02-28T08:54:39Z</dcterms:modified>
</cp:coreProperties>
</file>